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U:\divisions\OFA\CAP\Solicitations\FY2023\DMS\710-23-0081 Dental Managed Care\4. Posting\"/>
    </mc:Choice>
  </mc:AlternateContent>
  <xr:revisionPtr revIDLastSave="0" documentId="8_{CE803397-5C1F-44DA-9FD4-B1F813DAEA05}" xr6:coauthVersionLast="47" xr6:coauthVersionMax="47" xr10:uidLastSave="{00000000-0000-0000-0000-000000000000}"/>
  <bookViews>
    <workbookView xWindow="-25320" yWindow="180" windowWidth="25440" windowHeight="15270" xr2:uid="{00000000-000D-0000-FFFF-FFFF00000000}"/>
  </bookViews>
  <sheets>
    <sheet name="1. Read Only" sheetId="7" r:id="rId1"/>
    <sheet name="2. Exhibit 1" sheetId="4" r:id="rId2"/>
    <sheet name="3. Exhibit 2" sheetId="5" r:id="rId3"/>
    <sheet name="4. Cost Proposal Calculation" sheetId="6"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6" l="1"/>
  <c r="H33" i="6"/>
  <c r="H32" i="6"/>
  <c r="H31" i="6"/>
  <c r="H30" i="6"/>
  <c r="H29" i="6"/>
  <c r="H28" i="6"/>
  <c r="I14" i="5"/>
  <c r="F14" i="5"/>
  <c r="B14" i="5"/>
  <c r="C14" i="5" s="1"/>
  <c r="I13" i="5"/>
  <c r="F13" i="5"/>
  <c r="I12" i="5"/>
  <c r="F12" i="5"/>
  <c r="I11" i="5"/>
  <c r="F11" i="5"/>
  <c r="I10" i="5"/>
  <c r="F10" i="5"/>
  <c r="I9" i="5"/>
  <c r="F9" i="5"/>
  <c r="I8" i="5"/>
  <c r="F8" i="5"/>
  <c r="I7" i="5"/>
  <c r="F7" i="5"/>
  <c r="M14" i="4"/>
</calcChain>
</file>

<file path=xl/sharedStrings.xml><?xml version="1.0" encoding="utf-8"?>
<sst xmlns="http://schemas.openxmlformats.org/spreadsheetml/2006/main" count="87" uniqueCount="61">
  <si>
    <t>PLEASE SEE JULY 14, 2023 LETTER FOR ADDITIONAL DETAILS AND METHODOLOGY</t>
  </si>
  <si>
    <t>This letter is intended to provide DHS with CY 2024 dental bid rate ranges for inclusion in the upcoming RFP. This information may not be appropriate for other purposes.</t>
  </si>
  <si>
    <t>Milliman developed certain models to estimate the values included in this report. The intent of the models was to estimate CY 2024 dental bid rate ranges. We reviewed the models, including their inputs, calculations, and outputs for consistency, reasonableness, and appropriateness to the intended purpose and in compliance with generally accepted actuarial practice and relevant actuarial standards of practice (ASOP).</t>
  </si>
  <si>
    <t>The models rely on data and information as input to the models. We used CY 2021 financial reports provided by the dental MCOs and additional information provided by DHS to develop the CY 2024 Arkansas dental bid rate ranges shown in this report. We did not audit this data and other information. If the underlying data or information is inaccurate or incomplete, the results of our analysis may likewise be inaccurate or incomplete. We performed a limited review of the data used directly in our analysis for reasonableness and consistency and did not find material defects in the data. If there are material defects in the data, it is possible they would be uncovered by a detailed, systematic review and comparison of the data to search for data values that are questionable, or for relationships that are materially inconsistent. Such a review was beyond the scope of our assignment.</t>
  </si>
  <si>
    <t>We also relied on our December 7, 2022 CY 2023 rate certification. Please see that certification document for additional methodology and assumption details.</t>
  </si>
  <si>
    <t>Differences between the dental bid rates and actual experience will depend on the extent to which future experience conforms to the summarized dental encounter data and projected trends. It is certain that actual experience will not conform exactly to the final contracted dental rates.</t>
  </si>
  <si>
    <t>Our letter is intended for the internal use of DHS to develop CY 2024 dental bid rate ranges. It may not be appropriate for other purposes. Milliman does not intend to benefit, and assumes no duty or liability to, other parties who receive this work. It should only be distributed and reviewed in its entirety. These capitation rates may not be appropriate for all DMOs. Any DMO considering participating in the DHS dental program should consider their unique circumstances before deciding to contract under these rates. We understand DHS intends to share this letter and exhibits with prospective DMOs participating in the dental managed care RFP process.</t>
  </si>
  <si>
    <t>The results of this letter are technical in nature and are dependent upon specific assumptions and methods. No party should rely on these results without a thorough understanding of those assumptions and methods. Such an understanding may require consultation with qualified professionals.</t>
  </si>
  <si>
    <t>I, Greg J. Herrle, Principal and Consulting Actuary for Milliman, am a member of the American Academy of Actuaries. I meet the Qualification Standards of the American Academy of Actuaries to render the actuarial opinion contained herein.</t>
  </si>
  <si>
    <t>The terms of Milliman’s contract with the Arkansas Department of Human Services #4600041898 apply to this letter and its use.</t>
  </si>
  <si>
    <t>Exhibit 1</t>
  </si>
  <si>
    <t>Arkansas Department of Human Services</t>
  </si>
  <si>
    <t>CY 2024 Dental Rate Development</t>
  </si>
  <si>
    <t>Development of CY 2024 High End Capitation Rate</t>
  </si>
  <si>
    <t>Cumulative Trend Factor</t>
  </si>
  <si>
    <t>Age Band</t>
  </si>
  <si>
    <t>CY 2021
Member Months</t>
  </si>
  <si>
    <r>
      <t>CY 2023 Claims PMPM</t>
    </r>
    <r>
      <rPr>
        <b/>
        <vertAlign val="superscript"/>
        <sz val="10"/>
        <rFont val="Arial"/>
        <family val="2"/>
      </rPr>
      <t>1</t>
    </r>
  </si>
  <si>
    <t>Utilization / Mix</t>
  </si>
  <si>
    <t>Unit Cost</t>
  </si>
  <si>
    <t>Trended PMPM</t>
  </si>
  <si>
    <t>Admin PMPM</t>
  </si>
  <si>
    <t>Margin PMPM</t>
  </si>
  <si>
    <t>Premium Tax</t>
  </si>
  <si>
    <t>High End Capitation Rates</t>
  </si>
  <si>
    <t>0-1</t>
  </si>
  <si>
    <t>2-5</t>
  </si>
  <si>
    <t>6-18</t>
  </si>
  <si>
    <t>19-20</t>
  </si>
  <si>
    <t>21-54</t>
  </si>
  <si>
    <t>55-64</t>
  </si>
  <si>
    <t>65+</t>
  </si>
  <si>
    <t>Total</t>
  </si>
  <si>
    <r>
      <rPr>
        <b/>
        <vertAlign val="superscript"/>
        <sz val="10"/>
        <rFont val="Arial"/>
        <family val="2"/>
      </rPr>
      <t>1</t>
    </r>
    <r>
      <rPr>
        <b/>
        <sz val="10"/>
        <rFont val="Arial"/>
        <family val="2"/>
      </rPr>
      <t xml:space="preserve"> Source: CY 2023 Rate Certification Exhibit 2 (December 7, 2023); excludes hospital services (e.g., anesthesia) not currently covered by the CY 2023 program.</t>
    </r>
  </si>
  <si>
    <t xml:space="preserve">This Exhibit 1 contains a detailed development of the high end of of the bid rate range by age brand. </t>
  </si>
  <si>
    <t>Exhibit 2</t>
  </si>
  <si>
    <t>Development of CY 2024 Capitation Rate Ranges</t>
  </si>
  <si>
    <t>Low End</t>
  </si>
  <si>
    <t>Midpoint</t>
  </si>
  <si>
    <t>Adjustment</t>
  </si>
  <si>
    <t>Capitation Rates</t>
  </si>
  <si>
    <t xml:space="preserve">This Exhibit 2 shows the application of a 5.0% variance to create the low end of the rate range. The low end of the range creates the opportunity for bidders to indicate the amount of managed care savings achieved relative to the current program. </t>
  </si>
  <si>
    <t xml:space="preserve">OFFICIAL BID PRICE SHEET </t>
  </si>
  <si>
    <t>710-23-0081 Dental Managed Care</t>
  </si>
  <si>
    <t xml:space="preserve">OFFICIAL BID PRICE SHEET MUST BE SUBMITTED SEALED SEPARATELY FROM THE TECHNICAL PROPOSAL. ANY REFERENCE TO ACTUAL COST(S) INCLUDED WITH THE TECHNICAL PROPOSAL SHALL RESULT IN OFFEROR’S PROPOSAL BEING REJECTED.  </t>
  </si>
  <si>
    <t>Instructions:</t>
  </si>
  <si>
    <t xml:space="preserve">For the purposes of scoring cost in this solicitation, a Per Member Per Month (PMPM) Composite Rate Range (CRR) has been determined by the State’s actuarial service inclusive of all seven (7) member categories.  The CRR was calculated from recent historical data of member distribution in each age band.   </t>
  </si>
  <si>
    <t xml:space="preserve">The Per Member Per Month Composite Rate Range for Dental Managed Care Services is between the total low end ($18.29) and total high end ($19.25).  The Bidder must bid an amount that reflects savings from the current cost of the program (the Midpoint), up to five percent (5.0%) less. </t>
  </si>
  <si>
    <t xml:space="preserve">The bidder must enter the PMPM Composite Rate Bid amount in the yellow highlighted cell and the amount must fall within the above set range. Bid sheet will automatically calculate the vendor bid rate for each age band based on the total bid rate entered. The Bidder warrants that all costs associated with the services as requested in this RFP are included in their PMPM Composite Rate bid.  Failure to adequately represent all costs as requested in this RFP may be grounds for Proposal disqualification at the sole discretion of the State.  </t>
  </si>
  <si>
    <t xml:space="preserve">The PMPM Composite Rate bid is the only scorable component of the solicitation’s Cost Score. The Member Category Rate (MCR) Table below will automatically populate each PMPM MCR rate corresponding with the PMPM Composite entered by the bidder.  This table is informational only and is not a scorable component of the solicitation’s cost.   </t>
  </si>
  <si>
    <t xml:space="preserve">Capitation Payments under an established contract will be made based on the Member Category Rate and number of members in each category that are enrolled with a given contractor in each month.  Members will be enrolled with a given contractor in accordance with Sections 2.7.1 to 2.7.8 of the RFP.  Any quantities provided on the Official Bid Price Sheet are estimated for bidding purposes only. Quantities may increase or decrease.  </t>
  </si>
  <si>
    <r>
      <rPr>
        <sz val="10"/>
        <color rgb="FF000000"/>
        <rFont val="Arial"/>
      </rPr>
      <t xml:space="preserve">Bidders </t>
    </r>
    <r>
      <rPr>
        <b/>
        <sz val="10"/>
        <color rgb="FF000000"/>
        <rFont val="Arial"/>
      </rPr>
      <t>must provide a written statement by an actuary</t>
    </r>
    <r>
      <rPr>
        <sz val="10"/>
        <color rgb="FF000000"/>
        <rFont val="Arial"/>
      </rPr>
      <t xml:space="preserve"> certifying their PMPM Composite Rate bid.   Bidders must review the actuarial Letter and Exhibits included in the Bidder's Library and excerpted in the document in tabs 1, 2 and 3.</t>
    </r>
  </si>
  <si>
    <t>Any costs not identified on the Official Bid Price Sheet are not billable under the contract established from this solicitation.  All bid pricing must be in US dollars and cents.</t>
  </si>
  <si>
    <t>CY  2021
Member Months</t>
  </si>
  <si>
    <t>High End</t>
  </si>
  <si>
    <t>Member Category Rate</t>
  </si>
  <si>
    <t>PMPM Composite Rate</t>
  </si>
  <si>
    <t>Notes</t>
  </si>
  <si>
    <t>Please see accompanying July 14, 2023 letter and exhbiits for additional details and methodology.</t>
  </si>
  <si>
    <t>Bid range excludes hospital services (e.g., anesthesia) not currently covered by the CY 2023 program.</t>
  </si>
  <si>
    <t xml:space="preserve">Bidders must provide a written statement by an actuary certifying their PMPM Composite Rate bid.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</si>
</sst>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
    <numFmt numFmtId="166" formatCode="0.000"/>
  </numFmts>
  <fonts count="20" x14ac:knownFonts="1">
    <font>
      <sz val="11"/>
      <color theme="1"/>
      <name val="Calibri"/>
      <family val="2"/>
      <scheme val="minor"/>
    </font>
    <font>
      <sz val="16"/>
      <color theme="1"/>
      <name val="Arial"/>
      <family val="2"/>
    </font>
    <font>
      <b/>
      <sz val="16"/>
      <color theme="1"/>
      <name val="Arial"/>
      <family val="2"/>
    </font>
    <font>
      <sz val="10"/>
      <color theme="1"/>
      <name val="Arial"/>
      <family val="2"/>
    </font>
    <font>
      <b/>
      <sz val="10"/>
      <color theme="1"/>
      <name val="Arial"/>
      <family val="2"/>
    </font>
    <font>
      <i/>
      <sz val="10"/>
      <color theme="1"/>
      <name val="Arial"/>
      <family val="2"/>
    </font>
    <font>
      <b/>
      <sz val="11"/>
      <color theme="1"/>
      <name val="Calibri"/>
      <family val="2"/>
      <scheme val="minor"/>
    </font>
    <font>
      <b/>
      <sz val="10"/>
      <name val="Arial"/>
      <family val="2"/>
    </font>
    <font>
      <sz val="10"/>
      <name val="Arial"/>
      <family val="2"/>
    </font>
    <font>
      <sz val="10"/>
      <color rgb="FFFF0000"/>
      <name val="Arial"/>
      <family val="2"/>
    </font>
    <font>
      <b/>
      <sz val="10"/>
      <color theme="0"/>
      <name val="Arial"/>
      <family val="2"/>
    </font>
    <font>
      <u/>
      <sz val="9"/>
      <color theme="1"/>
      <name val="Arial"/>
      <family val="2"/>
    </font>
    <font>
      <sz val="9"/>
      <color theme="1"/>
      <name val="Arial"/>
      <family val="2"/>
    </font>
    <font>
      <b/>
      <vertAlign val="superscript"/>
      <sz val="10"/>
      <name val="Arial"/>
      <family val="2"/>
    </font>
    <font>
      <sz val="10"/>
      <color rgb="FF000000"/>
      <name val="Arial"/>
      <family val="2"/>
    </font>
    <font>
      <sz val="10"/>
      <color theme="1"/>
      <name val="Calibri"/>
      <family val="2"/>
      <scheme val="minor"/>
    </font>
    <font>
      <u/>
      <sz val="10"/>
      <color theme="1"/>
      <name val="Calibri"/>
      <family val="2"/>
      <scheme val="minor"/>
    </font>
    <font>
      <sz val="10"/>
      <color rgb="FF000000"/>
      <name val="Arial"/>
    </font>
    <font>
      <i/>
      <sz val="9"/>
      <color rgb="FF000000"/>
      <name val="Arial"/>
      <family val="2"/>
    </font>
    <font>
      <b/>
      <sz val="10"/>
      <color rgb="FF000000"/>
      <name val="Arial"/>
    </font>
  </fonts>
  <fills count="7">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81E3"/>
        <bgColor indexed="64"/>
      </patternFill>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thin">
        <color rgb="FF000000"/>
      </top>
      <bottom style="medium">
        <color rgb="FF000000"/>
      </bottom>
      <diagonal/>
    </border>
  </borders>
  <cellStyleXfs count="2">
    <xf numFmtId="0" fontId="0" fillId="0" borderId="0"/>
    <xf numFmtId="0" fontId="3" fillId="0" borderId="0"/>
  </cellStyleXfs>
  <cellXfs count="90">
    <xf numFmtId="0" fontId="0" fillId="0" borderId="0" xfId="0"/>
    <xf numFmtId="0" fontId="3" fillId="0" borderId="0" xfId="0" applyFont="1" applyAlignment="1">
      <alignment wrapText="1"/>
    </xf>
    <xf numFmtId="0" fontId="0" fillId="0" borderId="0" xfId="0" applyAlignment="1">
      <alignment horizontal="left" wrapText="1"/>
    </xf>
    <xf numFmtId="0" fontId="4" fillId="0" borderId="0" xfId="0" applyFont="1" applyAlignment="1">
      <alignment horizontal="left" vertical="center"/>
    </xf>
    <xf numFmtId="0" fontId="7" fillId="0" borderId="1" xfId="0" applyFont="1" applyBorder="1" applyAlignment="1">
      <alignment horizontal="center"/>
    </xf>
    <xf numFmtId="0" fontId="8" fillId="0" borderId="0" xfId="0" quotePrefix="1" applyFont="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7" fillId="0" borderId="1" xfId="0" applyFont="1" applyBorder="1" applyAlignment="1">
      <alignment horizontal="center" wrapText="1"/>
    </xf>
    <xf numFmtId="3" fontId="8" fillId="0" borderId="0" xfId="0" quotePrefix="1" applyNumberFormat="1" applyFont="1" applyAlignment="1">
      <alignment horizontal="center"/>
    </xf>
    <xf numFmtId="164" fontId="8" fillId="0" borderId="0" xfId="0" applyNumberFormat="1" applyFont="1" applyAlignment="1">
      <alignment horizontal="center"/>
    </xf>
    <xf numFmtId="3" fontId="8" fillId="0" borderId="0" xfId="0" applyNumberFormat="1" applyFont="1" applyAlignment="1">
      <alignment horizontal="center"/>
    </xf>
    <xf numFmtId="4" fontId="8" fillId="0" borderId="0" xfId="0" applyNumberFormat="1" applyFont="1" applyAlignment="1">
      <alignment horizontal="center"/>
    </xf>
    <xf numFmtId="3" fontId="8" fillId="0" borderId="1" xfId="0" applyNumberFormat="1" applyFont="1" applyBorder="1" applyAlignment="1">
      <alignment horizontal="center"/>
    </xf>
    <xf numFmtId="4" fontId="8" fillId="0" borderId="1" xfId="0" applyNumberFormat="1" applyFont="1" applyBorder="1" applyAlignment="1">
      <alignment horizontal="center"/>
    </xf>
    <xf numFmtId="0" fontId="7" fillId="0" borderId="2" xfId="0" applyFont="1" applyBorder="1" applyAlignment="1">
      <alignment horizontal="center"/>
    </xf>
    <xf numFmtId="3" fontId="7" fillId="0" borderId="2" xfId="0" applyNumberFormat="1" applyFont="1" applyBorder="1" applyAlignment="1">
      <alignment horizontal="center"/>
    </xf>
    <xf numFmtId="164" fontId="7" fillId="0" borderId="2" xfId="0" applyNumberFormat="1" applyFont="1" applyBorder="1" applyAlignment="1">
      <alignment horizontal="center"/>
    </xf>
    <xf numFmtId="0" fontId="10" fillId="6" borderId="0" xfId="1" applyFont="1" applyFill="1" applyAlignment="1">
      <alignment horizontal="centerContinuous"/>
    </xf>
    <xf numFmtId="0" fontId="7" fillId="0" borderId="0" xfId="0" applyFont="1"/>
    <xf numFmtId="3" fontId="7" fillId="0" borderId="0" xfId="0" applyNumberFormat="1" applyFont="1"/>
    <xf numFmtId="0" fontId="11" fillId="0" borderId="0" xfId="0" applyFont="1"/>
    <xf numFmtId="0" fontId="3" fillId="0" borderId="0" xfId="0" applyFont="1"/>
    <xf numFmtId="0" fontId="12" fillId="0" borderId="0" xfId="0" applyFont="1"/>
    <xf numFmtId="0" fontId="8" fillId="0" borderId="0" xfId="0" applyFont="1"/>
    <xf numFmtId="0" fontId="4" fillId="0" borderId="1" xfId="0" applyFont="1" applyBorder="1" applyAlignment="1">
      <alignment horizontal="centerContinuous"/>
    </xf>
    <xf numFmtId="0" fontId="3" fillId="0" borderId="1" xfId="0" applyFont="1" applyBorder="1" applyAlignment="1">
      <alignment horizontal="centerContinuous"/>
    </xf>
    <xf numFmtId="0" fontId="3" fillId="0" borderId="0" xfId="0" applyFont="1" applyAlignment="1">
      <alignment horizontal="centerContinuous"/>
    </xf>
    <xf numFmtId="0" fontId="4" fillId="0" borderId="3" xfId="0" applyFont="1" applyBorder="1" applyAlignment="1">
      <alignment horizontal="center" wrapText="1"/>
    </xf>
    <xf numFmtId="0" fontId="4" fillId="0" borderId="1" xfId="0" applyFont="1" applyBorder="1" applyAlignment="1">
      <alignment horizontal="center" wrapText="1"/>
    </xf>
    <xf numFmtId="164" fontId="9" fillId="0" borderId="0" xfId="0" applyNumberFormat="1" applyFont="1" applyAlignment="1">
      <alignment horizontal="center"/>
    </xf>
    <xf numFmtId="165" fontId="8" fillId="0" borderId="0" xfId="0" applyNumberFormat="1" applyFont="1" applyAlignment="1">
      <alignment horizontal="center"/>
    </xf>
    <xf numFmtId="164" fontId="3" fillId="0" borderId="0" xfId="0" applyNumberFormat="1" applyFont="1" applyAlignment="1">
      <alignment horizontal="center"/>
    </xf>
    <xf numFmtId="4" fontId="9" fillId="0" borderId="0" xfId="0" applyNumberFormat="1" applyFont="1" applyAlignment="1">
      <alignment horizontal="center"/>
    </xf>
    <xf numFmtId="4" fontId="9" fillId="0" borderId="1" xfId="0" applyNumberFormat="1" applyFont="1" applyBorder="1" applyAlignment="1">
      <alignment horizontal="center"/>
    </xf>
    <xf numFmtId="164" fontId="3" fillId="0" borderId="1" xfId="0" applyNumberFormat="1" applyFont="1" applyBorder="1" applyAlignment="1">
      <alignment horizontal="center"/>
    </xf>
    <xf numFmtId="165" fontId="7" fillId="0" borderId="2" xfId="0" applyNumberFormat="1" applyFont="1" applyBorder="1" applyAlignment="1">
      <alignment horizontal="center"/>
    </xf>
    <xf numFmtId="164" fontId="7" fillId="0" borderId="0" xfId="0" applyNumberFormat="1" applyFont="1"/>
    <xf numFmtId="165" fontId="7" fillId="0" borderId="0" xfId="0" applyNumberFormat="1" applyFont="1"/>
    <xf numFmtId="0" fontId="7" fillId="0" borderId="0" xfId="0" applyFont="1" applyAlignment="1">
      <alignment horizontal="centerContinuous"/>
    </xf>
    <xf numFmtId="166" fontId="8" fillId="0" borderId="0" xfId="0" applyNumberFormat="1" applyFont="1" applyAlignment="1">
      <alignment horizontal="center"/>
    </xf>
    <xf numFmtId="166" fontId="8" fillId="0" borderId="1" xfId="0" applyNumberFormat="1" applyFont="1" applyBorder="1" applyAlignment="1">
      <alignment horizontal="center"/>
    </xf>
    <xf numFmtId="4" fontId="7" fillId="0" borderId="0" xfId="0" applyNumberFormat="1" applyFont="1"/>
    <xf numFmtId="165" fontId="3" fillId="0" borderId="0" xfId="0" applyNumberFormat="1" applyFont="1"/>
    <xf numFmtId="0" fontId="9" fillId="0" borderId="0" xfId="0" applyFont="1"/>
    <xf numFmtId="0" fontId="5" fillId="0" borderId="0" xfId="0" applyFont="1" applyAlignment="1">
      <alignment vertical="top" wrapText="1"/>
    </xf>
    <xf numFmtId="0" fontId="3" fillId="0" borderId="0" xfId="0" applyFont="1" applyAlignment="1">
      <alignment vertical="top" wrapText="1"/>
    </xf>
    <xf numFmtId="0" fontId="9" fillId="0" borderId="0" xfId="0" applyFont="1" applyAlignment="1">
      <alignment vertical="top"/>
    </xf>
    <xf numFmtId="0" fontId="15" fillId="0" borderId="0" xfId="0" applyFont="1"/>
    <xf numFmtId="0" fontId="6" fillId="5" borderId="0" xfId="0" applyFont="1" applyFill="1"/>
    <xf numFmtId="0" fontId="12" fillId="0" borderId="0" xfId="0" applyFont="1" applyAlignment="1">
      <alignment horizontal="justify" vertical="center"/>
    </xf>
    <xf numFmtId="164" fontId="7" fillId="5" borderId="4" xfId="0" applyNumberFormat="1" applyFont="1" applyFill="1" applyBorder="1" applyAlignment="1" applyProtection="1">
      <alignment horizontal="center"/>
      <protection locked="0"/>
    </xf>
    <xf numFmtId="0" fontId="3" fillId="0" borderId="0" xfId="0" applyFont="1" applyAlignment="1">
      <alignment horizontal="left" vertical="top" wrapText="1"/>
    </xf>
    <xf numFmtId="0" fontId="3" fillId="0" borderId="0" xfId="0" applyFont="1" applyAlignment="1">
      <alignment horizontal="left"/>
    </xf>
    <xf numFmtId="0" fontId="15" fillId="0" borderId="0" xfId="0" applyFont="1" applyAlignment="1">
      <alignment horizontal="center"/>
    </xf>
    <xf numFmtId="0" fontId="14" fillId="0" borderId="0" xfId="0" applyFont="1" applyAlignment="1">
      <alignment horizontal="center" wrapText="1"/>
    </xf>
    <xf numFmtId="0" fontId="3" fillId="0" borderId="0" xfId="0" applyFont="1" applyAlignment="1">
      <alignment horizontal="center" wrapText="1"/>
    </xf>
    <xf numFmtId="0" fontId="2" fillId="2" borderId="0" xfId="0" applyFont="1" applyFill="1" applyAlignment="1">
      <alignment horizontal="center" wrapText="1"/>
    </xf>
    <xf numFmtId="0" fontId="1" fillId="2" borderId="0" xfId="0" applyFont="1" applyFill="1" applyAlignment="1">
      <alignment horizontal="center" wrapText="1"/>
    </xf>
    <xf numFmtId="0" fontId="3" fillId="0" borderId="0" xfId="0" applyFont="1" applyAlignment="1">
      <alignment horizontal="left" vertical="top" wrapText="1"/>
    </xf>
    <xf numFmtId="0" fontId="14" fillId="0" borderId="0" xfId="0" applyFont="1" applyAlignment="1">
      <alignment horizontal="left" vertical="center" wrapText="1"/>
    </xf>
    <xf numFmtId="0" fontId="3" fillId="0" borderId="0" xfId="0" applyFont="1" applyAlignment="1">
      <alignment horizontal="left"/>
    </xf>
    <xf numFmtId="0" fontId="15" fillId="0" borderId="0" xfId="0" applyFont="1" applyAlignment="1">
      <alignment horizontal="center"/>
    </xf>
    <xf numFmtId="0" fontId="3" fillId="0" borderId="0" xfId="0" applyFont="1" applyAlignment="1">
      <alignment horizontal="center"/>
    </xf>
    <xf numFmtId="0" fontId="16" fillId="0" borderId="0" xfId="0" applyFont="1" applyAlignment="1">
      <alignment horizontal="center"/>
    </xf>
    <xf numFmtId="0" fontId="5" fillId="0" borderId="0" xfId="0" applyFont="1" applyAlignment="1">
      <alignment horizontal="left" vertical="top" wrapText="1"/>
    </xf>
    <xf numFmtId="0" fontId="17" fillId="0" borderId="0" xfId="0" applyFont="1" applyAlignment="1">
      <alignment horizontal="left" vertical="top" wrapText="1"/>
    </xf>
    <xf numFmtId="0" fontId="14" fillId="0" borderId="0" xfId="0" applyFont="1" applyAlignment="1">
      <alignment horizontal="left" vertical="top" wrapText="1"/>
    </xf>
    <xf numFmtId="0" fontId="14" fillId="0" borderId="0" xfId="0" applyFont="1" applyAlignment="1">
      <alignment vertical="center" wrapText="1"/>
    </xf>
    <xf numFmtId="0" fontId="18" fillId="0" borderId="0" xfId="0" applyFont="1" applyAlignment="1">
      <alignment horizontal="left"/>
    </xf>
    <xf numFmtId="0" fontId="4" fillId="0" borderId="0" xfId="0" applyFont="1" applyAlignment="1">
      <alignment horizontal="center"/>
    </xf>
    <xf numFmtId="0" fontId="17" fillId="0" borderId="0" xfId="0" applyFont="1" applyAlignment="1">
      <alignment wrapText="1"/>
    </xf>
    <xf numFmtId="0" fontId="10" fillId="6" borderId="0" xfId="1" applyFont="1" applyFill="1" applyAlignment="1" applyProtection="1">
      <alignment horizontal="centerContinuous"/>
    </xf>
    <xf numFmtId="0" fontId="7" fillId="0" borderId="1" xfId="0" applyFont="1" applyBorder="1" applyAlignment="1" applyProtection="1">
      <alignment horizontal="center"/>
    </xf>
    <xf numFmtId="0" fontId="7" fillId="0" borderId="1" xfId="0" applyFont="1" applyBorder="1" applyAlignment="1" applyProtection="1">
      <alignment horizontal="center" wrapText="1"/>
    </xf>
    <xf numFmtId="0" fontId="8" fillId="0" borderId="0" xfId="0" quotePrefix="1" applyFont="1" applyAlignment="1" applyProtection="1">
      <alignment horizontal="center"/>
    </xf>
    <xf numFmtId="3" fontId="8" fillId="0" borderId="0" xfId="0" quotePrefix="1" applyNumberFormat="1" applyFont="1" applyAlignment="1" applyProtection="1">
      <alignment horizontal="center"/>
    </xf>
    <xf numFmtId="3" fontId="9" fillId="0" borderId="0" xfId="0" quotePrefix="1" applyNumberFormat="1" applyFont="1" applyAlignment="1" applyProtection="1">
      <alignment horizontal="center"/>
    </xf>
    <xf numFmtId="164" fontId="8" fillId="0" borderId="0" xfId="0" applyNumberFormat="1" applyFont="1" applyAlignment="1" applyProtection="1">
      <alignment horizontal="center"/>
    </xf>
    <xf numFmtId="164" fontId="8" fillId="3" borderId="0" xfId="0" applyNumberFormat="1" applyFont="1" applyFill="1" applyAlignment="1" applyProtection="1">
      <alignment horizontal="center"/>
    </xf>
    <xf numFmtId="0" fontId="8" fillId="0" borderId="0" xfId="0" applyFont="1" applyAlignment="1" applyProtection="1">
      <alignment horizontal="center"/>
    </xf>
    <xf numFmtId="3" fontId="8" fillId="0" borderId="0" xfId="0" applyNumberFormat="1" applyFont="1" applyAlignment="1" applyProtection="1">
      <alignment horizontal="center"/>
    </xf>
    <xf numFmtId="3" fontId="9" fillId="0" borderId="0" xfId="0" applyNumberFormat="1" applyFont="1" applyAlignment="1" applyProtection="1">
      <alignment horizontal="center"/>
    </xf>
    <xf numFmtId="4" fontId="8" fillId="0" borderId="0" xfId="0" applyNumberFormat="1" applyFont="1" applyAlignment="1" applyProtection="1">
      <alignment horizontal="center"/>
    </xf>
    <xf numFmtId="4" fontId="8" fillId="3" borderId="0" xfId="0" applyNumberFormat="1" applyFont="1" applyFill="1" applyAlignment="1" applyProtection="1">
      <alignment horizontal="center"/>
    </xf>
    <xf numFmtId="0" fontId="8" fillId="0" borderId="1" xfId="0" applyFont="1" applyBorder="1" applyAlignment="1" applyProtection="1">
      <alignment horizontal="center"/>
    </xf>
    <xf numFmtId="3" fontId="8" fillId="0" borderId="1" xfId="0" applyNumberFormat="1" applyFont="1" applyBorder="1" applyAlignment="1" applyProtection="1">
      <alignment horizontal="center"/>
    </xf>
    <xf numFmtId="3" fontId="9" fillId="0" borderId="1" xfId="0" applyNumberFormat="1" applyFont="1" applyBorder="1" applyAlignment="1" applyProtection="1">
      <alignment horizontal="center"/>
    </xf>
    <xf numFmtId="4" fontId="8" fillId="0" borderId="1" xfId="0" applyNumberFormat="1" applyFont="1" applyBorder="1" applyAlignment="1" applyProtection="1">
      <alignment horizontal="center"/>
    </xf>
    <xf numFmtId="4" fontId="8" fillId="4" borderId="0" xfId="0" applyNumberFormat="1" applyFont="1" applyFill="1" applyAlignment="1" applyProtection="1">
      <alignment horizontal="center"/>
    </xf>
  </cellXfs>
  <cellStyles count="2">
    <cellStyle name="Normal" xfId="0" builtinId="0"/>
    <cellStyle name="Normal 2 3" xfId="1" xr:uid="{216E9BB5-6FDA-4407-B174-B1A08C1B91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6AD2E-70FF-4827-914C-05D01F4F8959}">
  <dimension ref="A2:A20"/>
  <sheetViews>
    <sheetView tabSelected="1" workbookViewId="0">
      <selection sqref="A1:A20"/>
    </sheetView>
  </sheetViews>
  <sheetFormatPr defaultRowHeight="14.4" x14ac:dyDescent="0.3"/>
  <cols>
    <col min="1" max="1" width="105.88671875" customWidth="1"/>
  </cols>
  <sheetData>
    <row r="2" spans="1:1" x14ac:dyDescent="0.3">
      <c r="A2" s="49" t="s">
        <v>0</v>
      </c>
    </row>
    <row r="4" spans="1:1" ht="22.8" x14ac:dyDescent="0.3">
      <c r="A4" s="50" t="s">
        <v>1</v>
      </c>
    </row>
    <row r="5" spans="1:1" x14ac:dyDescent="0.3">
      <c r="A5" s="50"/>
    </row>
    <row r="6" spans="1:1" ht="49.5" customHeight="1" x14ac:dyDescent="0.3">
      <c r="A6" s="50" t="s">
        <v>2</v>
      </c>
    </row>
    <row r="7" spans="1:1" x14ac:dyDescent="0.3">
      <c r="A7" s="50"/>
    </row>
    <row r="8" spans="1:1" ht="79.8" x14ac:dyDescent="0.3">
      <c r="A8" s="50" t="s">
        <v>3</v>
      </c>
    </row>
    <row r="9" spans="1:1" x14ac:dyDescent="0.3">
      <c r="A9" s="50"/>
    </row>
    <row r="10" spans="1:1" ht="22.8" x14ac:dyDescent="0.3">
      <c r="A10" s="50" t="s">
        <v>4</v>
      </c>
    </row>
    <row r="11" spans="1:1" x14ac:dyDescent="0.3">
      <c r="A11" s="50"/>
    </row>
    <row r="12" spans="1:1" ht="34.200000000000003" x14ac:dyDescent="0.3">
      <c r="A12" s="50" t="s">
        <v>5</v>
      </c>
    </row>
    <row r="13" spans="1:1" x14ac:dyDescent="0.3">
      <c r="A13" s="50"/>
    </row>
    <row r="14" spans="1:1" ht="57" x14ac:dyDescent="0.3">
      <c r="A14" s="50" t="s">
        <v>6</v>
      </c>
    </row>
    <row r="15" spans="1:1" x14ac:dyDescent="0.3">
      <c r="A15" s="50"/>
    </row>
    <row r="16" spans="1:1" ht="34.200000000000003" x14ac:dyDescent="0.3">
      <c r="A16" s="50" t="s">
        <v>7</v>
      </c>
    </row>
    <row r="17" spans="1:1" x14ac:dyDescent="0.3">
      <c r="A17" s="50"/>
    </row>
    <row r="18" spans="1:1" ht="22.8" x14ac:dyDescent="0.3">
      <c r="A18" s="50" t="s">
        <v>8</v>
      </c>
    </row>
    <row r="19" spans="1:1" x14ac:dyDescent="0.3">
      <c r="A19" s="50"/>
    </row>
    <row r="20" spans="1:1" x14ac:dyDescent="0.3">
      <c r="A20" s="23" t="s">
        <v>9</v>
      </c>
    </row>
  </sheetData>
  <sheetProtection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986B6-C063-47E1-901B-8DAF7B1F30FB}">
  <dimension ref="A1:M27"/>
  <sheetViews>
    <sheetView workbookViewId="0">
      <selection activeCell="M20" sqref="A1:M20"/>
    </sheetView>
  </sheetViews>
  <sheetFormatPr defaultColWidth="9.109375" defaultRowHeight="13.2" x14ac:dyDescent="0.25"/>
  <cols>
    <col min="1" max="3" width="14.33203125" style="22" customWidth="1"/>
    <col min="4" max="4" width="2.6640625" style="22" customWidth="1"/>
    <col min="5" max="7" width="14.33203125" style="22" customWidth="1"/>
    <col min="8" max="8" width="2.6640625" style="22" customWidth="1"/>
    <col min="9" max="11" width="14.33203125" style="22" customWidth="1"/>
    <col min="12" max="12" width="2.6640625" style="22" customWidth="1"/>
    <col min="13" max="13" width="14.33203125" style="22" customWidth="1"/>
    <col min="14" max="14" width="14.6640625" style="22" customWidth="1"/>
    <col min="15" max="17" width="9.109375" style="22"/>
    <col min="18" max="21" width="11.109375" style="22" bestFit="1" customWidth="1"/>
    <col min="22" max="16384" width="9.109375" style="22"/>
  </cols>
  <sheetData>
    <row r="1" spans="1:13" x14ac:dyDescent="0.25">
      <c r="A1" s="18" t="s">
        <v>10</v>
      </c>
      <c r="B1" s="18"/>
      <c r="C1" s="18"/>
      <c r="D1" s="18"/>
      <c r="E1" s="18"/>
      <c r="F1" s="18"/>
      <c r="G1" s="18"/>
      <c r="H1" s="18"/>
      <c r="I1" s="18"/>
      <c r="J1" s="18"/>
      <c r="K1" s="18"/>
      <c r="L1" s="18"/>
      <c r="M1" s="18"/>
    </row>
    <row r="2" spans="1:13" x14ac:dyDescent="0.25">
      <c r="A2" s="18" t="s">
        <v>11</v>
      </c>
      <c r="B2" s="18"/>
      <c r="C2" s="18"/>
      <c r="D2" s="18"/>
      <c r="E2" s="18"/>
      <c r="F2" s="18"/>
      <c r="G2" s="18"/>
      <c r="H2" s="18"/>
      <c r="I2" s="18"/>
      <c r="J2" s="18"/>
      <c r="K2" s="18"/>
      <c r="L2" s="18"/>
      <c r="M2" s="18"/>
    </row>
    <row r="3" spans="1:13" x14ac:dyDescent="0.25">
      <c r="A3" s="18" t="s">
        <v>12</v>
      </c>
      <c r="B3" s="18"/>
      <c r="C3" s="18"/>
      <c r="D3" s="18"/>
      <c r="E3" s="18"/>
      <c r="F3" s="18"/>
      <c r="G3" s="18"/>
      <c r="H3" s="18"/>
      <c r="I3" s="18"/>
      <c r="J3" s="18"/>
      <c r="K3" s="18"/>
      <c r="L3" s="18"/>
      <c r="M3" s="18"/>
    </row>
    <row r="4" spans="1:13" x14ac:dyDescent="0.25">
      <c r="A4" s="18" t="s">
        <v>13</v>
      </c>
      <c r="B4" s="18"/>
      <c r="C4" s="18"/>
      <c r="D4" s="18"/>
      <c r="E4" s="18"/>
      <c r="F4" s="18"/>
      <c r="G4" s="18"/>
      <c r="H4" s="18"/>
      <c r="I4" s="18"/>
      <c r="J4" s="18"/>
      <c r="K4" s="18"/>
      <c r="L4" s="18"/>
      <c r="M4" s="18"/>
    </row>
    <row r="5" spans="1:13" x14ac:dyDescent="0.25">
      <c r="A5" s="24"/>
      <c r="B5" s="24"/>
      <c r="C5" s="24"/>
      <c r="D5" s="24"/>
      <c r="E5" s="25" t="s">
        <v>14</v>
      </c>
      <c r="F5" s="26"/>
      <c r="G5" s="27"/>
      <c r="H5" s="27"/>
      <c r="I5" s="24"/>
      <c r="J5" s="24"/>
      <c r="K5" s="24"/>
      <c r="L5" s="24"/>
      <c r="M5" s="24"/>
    </row>
    <row r="6" spans="1:13" ht="39.6" x14ac:dyDescent="0.25">
      <c r="A6" s="4" t="s">
        <v>15</v>
      </c>
      <c r="B6" s="8" t="s">
        <v>16</v>
      </c>
      <c r="C6" s="8" t="s">
        <v>17</v>
      </c>
      <c r="D6" s="8"/>
      <c r="E6" s="28" t="s">
        <v>18</v>
      </c>
      <c r="F6" s="28" t="s">
        <v>19</v>
      </c>
      <c r="G6" s="28" t="s">
        <v>20</v>
      </c>
      <c r="H6" s="29"/>
      <c r="I6" s="8" t="s">
        <v>21</v>
      </c>
      <c r="J6" s="8" t="s">
        <v>22</v>
      </c>
      <c r="K6" s="8" t="s">
        <v>23</v>
      </c>
      <c r="L6" s="8"/>
      <c r="M6" s="8" t="s">
        <v>24</v>
      </c>
    </row>
    <row r="7" spans="1:13" x14ac:dyDescent="0.25">
      <c r="A7" s="5" t="s">
        <v>25</v>
      </c>
      <c r="B7" s="9">
        <v>513797</v>
      </c>
      <c r="C7" s="10">
        <v>1.5519894488236599</v>
      </c>
      <c r="D7" s="30"/>
      <c r="E7" s="31">
        <v>1.0266518320248925</v>
      </c>
      <c r="F7" s="31">
        <v>1</v>
      </c>
      <c r="G7" s="32">
        <v>1.5933528109181136</v>
      </c>
      <c r="H7" s="32"/>
      <c r="I7" s="10">
        <v>0.20619859905999116</v>
      </c>
      <c r="J7" s="10">
        <v>2.8117990780907889E-2</v>
      </c>
      <c r="K7" s="10">
        <v>4.6863317968179809E-2</v>
      </c>
      <c r="L7" s="10"/>
      <c r="M7" s="10">
        <v>1.87</v>
      </c>
    </row>
    <row r="8" spans="1:13" x14ac:dyDescent="0.25">
      <c r="A8" s="6" t="s">
        <v>26</v>
      </c>
      <c r="B8" s="11">
        <v>1172752</v>
      </c>
      <c r="C8" s="12">
        <v>16.744244339509535</v>
      </c>
      <c r="D8" s="33"/>
      <c r="E8" s="31">
        <v>1.0164135005920629</v>
      </c>
      <c r="F8" s="31">
        <v>1</v>
      </c>
      <c r="G8" s="32">
        <v>17.019076003889722</v>
      </c>
      <c r="H8" s="32"/>
      <c r="I8" s="12">
        <v>2.2024686593269052</v>
      </c>
      <c r="J8" s="12">
        <v>0.30033663536275984</v>
      </c>
      <c r="K8" s="12">
        <v>0.50056105893793301</v>
      </c>
      <c r="L8" s="12"/>
      <c r="M8" s="12">
        <v>20.02</v>
      </c>
    </row>
    <row r="9" spans="1:13" x14ac:dyDescent="0.25">
      <c r="A9" s="6" t="s">
        <v>27</v>
      </c>
      <c r="B9" s="11">
        <v>3683513</v>
      </c>
      <c r="C9" s="12">
        <v>23.769450212675089</v>
      </c>
      <c r="D9" s="33"/>
      <c r="E9" s="31">
        <v>1.0195608801929201</v>
      </c>
      <c r="F9" s="31">
        <v>1</v>
      </c>
      <c r="G9" s="32">
        <v>24.234401580536808</v>
      </c>
      <c r="H9" s="32"/>
      <c r="I9" s="12">
        <v>3.1362166751282925</v>
      </c>
      <c r="J9" s="12">
        <v>0.42766591024476724</v>
      </c>
      <c r="K9" s="12">
        <v>0.71277651707461198</v>
      </c>
      <c r="L9" s="12"/>
      <c r="M9" s="12">
        <v>28.51</v>
      </c>
    </row>
    <row r="10" spans="1:13" x14ac:dyDescent="0.25">
      <c r="A10" s="6" t="s">
        <v>28</v>
      </c>
      <c r="B10" s="11">
        <v>407717</v>
      </c>
      <c r="C10" s="12">
        <v>10.519845851808366</v>
      </c>
      <c r="D10" s="33"/>
      <c r="E10" s="31">
        <v>1.0150525852579806</v>
      </c>
      <c r="F10" s="31">
        <v>1</v>
      </c>
      <c r="G10" s="32">
        <v>10.678196728393525</v>
      </c>
      <c r="H10" s="32"/>
      <c r="I10" s="12">
        <v>1.3818842824979853</v>
      </c>
      <c r="J10" s="12">
        <v>0.18843876579517985</v>
      </c>
      <c r="K10" s="12">
        <v>0.31406460965863303</v>
      </c>
      <c r="L10" s="12"/>
      <c r="M10" s="12">
        <v>12.56</v>
      </c>
    </row>
    <row r="11" spans="1:13" x14ac:dyDescent="0.25">
      <c r="A11" s="6" t="s">
        <v>29</v>
      </c>
      <c r="B11" s="11">
        <v>1420001</v>
      </c>
      <c r="C11" s="12">
        <v>7.7416602029141135</v>
      </c>
      <c r="D11" s="33"/>
      <c r="E11" s="31">
        <v>1.0125935898632461</v>
      </c>
      <c r="F11" s="31">
        <v>1</v>
      </c>
      <c r="G11" s="32">
        <v>7.8391554963702283</v>
      </c>
      <c r="H11" s="32"/>
      <c r="I11" s="12">
        <v>1.0144789465890884</v>
      </c>
      <c r="J11" s="12">
        <v>0.13833803817123935</v>
      </c>
      <c r="K11" s="12">
        <v>0.23056339695206554</v>
      </c>
      <c r="L11" s="12"/>
      <c r="M11" s="12">
        <v>9.2200000000000006</v>
      </c>
    </row>
    <row r="12" spans="1:13" x14ac:dyDescent="0.25">
      <c r="A12" s="6" t="s">
        <v>30</v>
      </c>
      <c r="B12" s="11">
        <v>316885</v>
      </c>
      <c r="C12" s="12">
        <v>6.8907264506745332</v>
      </c>
      <c r="D12" s="33"/>
      <c r="E12" s="31">
        <v>1.0101268072939062</v>
      </c>
      <c r="F12" s="31">
        <v>1</v>
      </c>
      <c r="G12" s="32">
        <v>6.9605075095555371</v>
      </c>
      <c r="H12" s="32"/>
      <c r="I12" s="12">
        <v>0.90077156006012826</v>
      </c>
      <c r="J12" s="12">
        <v>0.12283248546274479</v>
      </c>
      <c r="K12" s="12">
        <v>0.20472080910457463</v>
      </c>
      <c r="L12" s="12"/>
      <c r="M12" s="12">
        <v>8.19</v>
      </c>
    </row>
    <row r="13" spans="1:13" x14ac:dyDescent="0.25">
      <c r="A13" s="7" t="s">
        <v>31</v>
      </c>
      <c r="B13" s="13">
        <v>389640</v>
      </c>
      <c r="C13" s="14">
        <v>4.1428871695417548</v>
      </c>
      <c r="D13" s="34"/>
      <c r="E13" s="31">
        <v>1.0105788926505324</v>
      </c>
      <c r="F13" s="31">
        <v>1</v>
      </c>
      <c r="G13" s="35">
        <v>4.1867143281716048</v>
      </c>
      <c r="H13" s="35"/>
      <c r="I13" s="14">
        <v>0.54181008952808996</v>
      </c>
      <c r="J13" s="14">
        <v>7.3883194026557741E-2</v>
      </c>
      <c r="K13" s="14">
        <v>0.12313865671092955</v>
      </c>
      <c r="L13" s="14"/>
      <c r="M13" s="14">
        <v>4.93</v>
      </c>
    </row>
    <row r="14" spans="1:13" x14ac:dyDescent="0.25">
      <c r="A14" s="15" t="s">
        <v>32</v>
      </c>
      <c r="B14" s="16">
        <v>7904305</v>
      </c>
      <c r="C14" s="17">
        <v>16.075976325654114</v>
      </c>
      <c r="D14" s="17"/>
      <c r="E14" s="36">
        <v>1.0180878397483155</v>
      </c>
      <c r="F14" s="36">
        <v>0.99999999999999989</v>
      </c>
      <c r="G14" s="17">
        <v>16.366756009230258</v>
      </c>
      <c r="H14" s="17"/>
      <c r="I14" s="17">
        <v>2.1180507776650921</v>
      </c>
      <c r="J14" s="17">
        <v>0.28882510604523987</v>
      </c>
      <c r="K14" s="17">
        <v>0.48137517674206642</v>
      </c>
      <c r="L14" s="17"/>
      <c r="M14" s="17">
        <f>+ROUND(SUMPRODUCT(M7:M13,$B$7:$B$13)/$B$14,2)</f>
        <v>19.25</v>
      </c>
    </row>
    <row r="15" spans="1:13" x14ac:dyDescent="0.25">
      <c r="A15" s="19"/>
      <c r="B15" s="20"/>
      <c r="C15" s="37"/>
      <c r="D15" s="37"/>
      <c r="E15" s="38"/>
      <c r="F15" s="38"/>
      <c r="G15" s="37"/>
      <c r="H15" s="37"/>
      <c r="I15" s="37"/>
      <c r="J15" s="37"/>
      <c r="K15" s="37"/>
      <c r="L15" s="37"/>
      <c r="M15" s="37"/>
    </row>
    <row r="16" spans="1:13" ht="15.6" x14ac:dyDescent="0.25">
      <c r="A16" s="19" t="s">
        <v>33</v>
      </c>
      <c r="B16" s="20"/>
      <c r="C16" s="37"/>
      <c r="D16" s="37"/>
      <c r="E16" s="38"/>
      <c r="F16" s="38"/>
      <c r="G16" s="37"/>
      <c r="H16" s="37"/>
      <c r="I16" s="37"/>
      <c r="J16" s="37"/>
      <c r="K16" s="37"/>
      <c r="L16" s="37"/>
      <c r="M16" s="37"/>
    </row>
    <row r="20" spans="1:13" ht="13.2" customHeight="1" x14ac:dyDescent="0.25">
      <c r="A20" s="55" t="s">
        <v>34</v>
      </c>
      <c r="B20" s="55"/>
      <c r="C20" s="55"/>
      <c r="D20" s="55"/>
      <c r="E20" s="55"/>
      <c r="F20" s="55"/>
      <c r="G20" s="55"/>
      <c r="H20" s="55"/>
      <c r="I20" s="55"/>
      <c r="J20" s="55"/>
      <c r="K20" s="55"/>
      <c r="L20" s="1"/>
      <c r="M20" s="1"/>
    </row>
    <row r="21" spans="1:13" x14ac:dyDescent="0.25">
      <c r="A21" s="1"/>
      <c r="B21" s="1"/>
      <c r="C21" s="1"/>
      <c r="D21" s="1"/>
      <c r="E21" s="1"/>
      <c r="F21" s="1"/>
      <c r="G21" s="1"/>
      <c r="H21" s="1"/>
      <c r="I21" s="1"/>
      <c r="J21" s="1"/>
      <c r="K21" s="1"/>
      <c r="L21" s="1"/>
      <c r="M21" s="1"/>
    </row>
    <row r="22" spans="1:13" x14ac:dyDescent="0.25">
      <c r="A22" s="1"/>
      <c r="B22" s="1"/>
      <c r="C22" s="1"/>
      <c r="D22" s="1"/>
      <c r="E22" s="1"/>
      <c r="F22" s="1"/>
      <c r="G22" s="1"/>
      <c r="H22" s="1"/>
      <c r="I22" s="1"/>
      <c r="J22" s="1"/>
      <c r="K22" s="1"/>
      <c r="L22" s="1"/>
      <c r="M22" s="1"/>
    </row>
    <row r="23" spans="1:13" x14ac:dyDescent="0.25">
      <c r="A23" s="1"/>
      <c r="B23" s="1"/>
      <c r="C23" s="1"/>
      <c r="D23" s="1"/>
      <c r="E23" s="1"/>
      <c r="F23" s="1"/>
      <c r="G23" s="1"/>
      <c r="H23" s="1"/>
      <c r="I23" s="1"/>
      <c r="J23" s="1"/>
      <c r="K23" s="1"/>
      <c r="L23" s="1"/>
      <c r="M23" s="1"/>
    </row>
    <row r="24" spans="1:13" x14ac:dyDescent="0.25">
      <c r="A24" s="1"/>
      <c r="B24" s="1"/>
      <c r="C24" s="1"/>
      <c r="D24" s="1"/>
      <c r="E24" s="1"/>
      <c r="F24" s="1"/>
      <c r="G24" s="1"/>
      <c r="H24" s="1"/>
      <c r="I24" s="1"/>
      <c r="J24" s="1"/>
      <c r="K24" s="1"/>
      <c r="L24" s="1"/>
      <c r="M24" s="1"/>
    </row>
    <row r="25" spans="1:13" x14ac:dyDescent="0.25">
      <c r="A25" s="1"/>
      <c r="B25" s="1"/>
      <c r="C25" s="1"/>
      <c r="D25" s="1"/>
      <c r="E25" s="1"/>
      <c r="F25" s="1"/>
      <c r="G25" s="1"/>
      <c r="H25" s="1"/>
      <c r="I25" s="1"/>
      <c r="J25" s="1"/>
      <c r="K25" s="1"/>
      <c r="L25" s="1"/>
      <c r="M25" s="1"/>
    </row>
    <row r="26" spans="1:13" x14ac:dyDescent="0.25">
      <c r="A26" s="1"/>
      <c r="B26" s="1"/>
      <c r="C26" s="1"/>
      <c r="D26" s="1"/>
      <c r="E26" s="1"/>
      <c r="F26" s="1"/>
      <c r="G26" s="1"/>
      <c r="H26" s="1"/>
      <c r="I26" s="1"/>
      <c r="J26" s="1"/>
      <c r="K26" s="1"/>
      <c r="L26" s="1"/>
      <c r="M26" s="1"/>
    </row>
    <row r="27" spans="1:13" x14ac:dyDescent="0.25">
      <c r="A27" s="1"/>
      <c r="B27" s="1"/>
      <c r="C27" s="1"/>
      <c r="D27" s="1"/>
      <c r="E27" s="1"/>
      <c r="F27" s="1"/>
      <c r="G27" s="1"/>
      <c r="H27" s="1"/>
      <c r="I27" s="1"/>
      <c r="J27" s="1"/>
      <c r="K27" s="1"/>
      <c r="L27" s="1"/>
      <c r="M27" s="1"/>
    </row>
  </sheetData>
  <sheetProtection sheet="1" objects="1" scenarios="1" selectLockedCells="1"/>
  <mergeCells count="1">
    <mergeCell ref="A20:K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2AABB-55EC-462D-A513-97B7B538FE85}">
  <dimension ref="A1:I19"/>
  <sheetViews>
    <sheetView workbookViewId="0">
      <selection activeCell="I20" sqref="A1:I20"/>
    </sheetView>
  </sheetViews>
  <sheetFormatPr defaultColWidth="9.109375" defaultRowHeight="13.2" x14ac:dyDescent="0.25"/>
  <cols>
    <col min="1" max="3" width="12.6640625" style="22" customWidth="1"/>
    <col min="4" max="4" width="2.6640625" style="22" customWidth="1"/>
    <col min="5" max="6" width="12.6640625" style="22" customWidth="1"/>
    <col min="7" max="7" width="2.6640625" style="22" customWidth="1"/>
    <col min="8" max="9" width="12.6640625" style="22" customWidth="1"/>
    <col min="10" max="10" width="14.6640625" style="22" customWidth="1"/>
    <col min="11" max="13" width="11.109375" style="22" bestFit="1" customWidth="1"/>
    <col min="14" max="16384" width="9.109375" style="22"/>
  </cols>
  <sheetData>
    <row r="1" spans="1:9" x14ac:dyDescent="0.25">
      <c r="A1" s="18" t="s">
        <v>35</v>
      </c>
      <c r="B1" s="18"/>
      <c r="C1" s="18"/>
      <c r="D1" s="18"/>
      <c r="E1" s="18"/>
      <c r="F1" s="18"/>
      <c r="G1" s="18"/>
      <c r="H1" s="18"/>
      <c r="I1" s="18"/>
    </row>
    <row r="2" spans="1:9" x14ac:dyDescent="0.25">
      <c r="A2" s="18" t="s">
        <v>11</v>
      </c>
      <c r="B2" s="18"/>
      <c r="C2" s="18"/>
      <c r="D2" s="18"/>
      <c r="E2" s="18"/>
      <c r="F2" s="18"/>
      <c r="G2" s="18"/>
      <c r="H2" s="18"/>
      <c r="I2" s="18"/>
    </row>
    <row r="3" spans="1:9" x14ac:dyDescent="0.25">
      <c r="A3" s="18" t="s">
        <v>12</v>
      </c>
      <c r="B3" s="18"/>
      <c r="C3" s="18"/>
      <c r="D3" s="18"/>
      <c r="E3" s="18"/>
      <c r="F3" s="18"/>
      <c r="G3" s="18"/>
      <c r="H3" s="18"/>
      <c r="I3" s="18"/>
    </row>
    <row r="4" spans="1:9" x14ac:dyDescent="0.25">
      <c r="A4" s="18" t="s">
        <v>36</v>
      </c>
      <c r="B4" s="18"/>
      <c r="C4" s="18"/>
      <c r="D4" s="18"/>
      <c r="E4" s="18"/>
      <c r="F4" s="18"/>
      <c r="G4" s="18"/>
      <c r="H4" s="18"/>
      <c r="I4" s="18"/>
    </row>
    <row r="5" spans="1:9" x14ac:dyDescent="0.25">
      <c r="A5" s="6"/>
      <c r="B5" s="6"/>
      <c r="C5" s="6"/>
      <c r="D5" s="6"/>
      <c r="E5" s="39" t="s">
        <v>37</v>
      </c>
      <c r="F5" s="39"/>
      <c r="G5" s="6"/>
      <c r="H5" s="39" t="s">
        <v>38</v>
      </c>
      <c r="I5" s="39"/>
    </row>
    <row r="6" spans="1:9" ht="39.6" x14ac:dyDescent="0.25">
      <c r="A6" s="4" t="s">
        <v>15</v>
      </c>
      <c r="B6" s="8" t="s">
        <v>16</v>
      </c>
      <c r="C6" s="8" t="s">
        <v>24</v>
      </c>
      <c r="D6" s="8"/>
      <c r="E6" s="4" t="s">
        <v>39</v>
      </c>
      <c r="F6" s="8" t="s">
        <v>40</v>
      </c>
      <c r="G6" s="8"/>
      <c r="H6" s="4" t="s">
        <v>39</v>
      </c>
      <c r="I6" s="8" t="s">
        <v>40</v>
      </c>
    </row>
    <row r="7" spans="1:9" x14ac:dyDescent="0.25">
      <c r="A7" s="5" t="s">
        <v>25</v>
      </c>
      <c r="B7" s="9">
        <v>513797</v>
      </c>
      <c r="C7" s="10">
        <v>1.87</v>
      </c>
      <c r="D7" s="10"/>
      <c r="E7" s="40">
        <v>0.95</v>
      </c>
      <c r="F7" s="10">
        <f>+ROUND(C7*E7,2)</f>
        <v>1.78</v>
      </c>
      <c r="G7" s="10"/>
      <c r="H7" s="40">
        <v>0.97499999999999998</v>
      </c>
      <c r="I7" s="10">
        <f>+ROUND(C7*H7,2)</f>
        <v>1.82</v>
      </c>
    </row>
    <row r="8" spans="1:9" x14ac:dyDescent="0.25">
      <c r="A8" s="6" t="s">
        <v>26</v>
      </c>
      <c r="B8" s="11">
        <v>1172752</v>
      </c>
      <c r="C8" s="12">
        <v>20.02</v>
      </c>
      <c r="D8" s="12"/>
      <c r="E8" s="40">
        <v>0.95</v>
      </c>
      <c r="F8" s="12">
        <f t="shared" ref="F8:F13" si="0">+ROUND(C8*E8,2)</f>
        <v>19.02</v>
      </c>
      <c r="G8" s="12"/>
      <c r="H8" s="40">
        <v>0.97499999999999998</v>
      </c>
      <c r="I8" s="12">
        <f t="shared" ref="I8:I13" si="1">+ROUND(C8*H8,2)</f>
        <v>19.52</v>
      </c>
    </row>
    <row r="9" spans="1:9" x14ac:dyDescent="0.25">
      <c r="A9" s="6" t="s">
        <v>27</v>
      </c>
      <c r="B9" s="11">
        <v>3683513</v>
      </c>
      <c r="C9" s="12">
        <v>28.51</v>
      </c>
      <c r="D9" s="12"/>
      <c r="E9" s="40">
        <v>0.95</v>
      </c>
      <c r="F9" s="12">
        <f t="shared" si="0"/>
        <v>27.08</v>
      </c>
      <c r="G9" s="12"/>
      <c r="H9" s="40">
        <v>0.97499999999999998</v>
      </c>
      <c r="I9" s="12">
        <f t="shared" si="1"/>
        <v>27.8</v>
      </c>
    </row>
    <row r="10" spans="1:9" x14ac:dyDescent="0.25">
      <c r="A10" s="6" t="s">
        <v>28</v>
      </c>
      <c r="B10" s="11">
        <v>407717</v>
      </c>
      <c r="C10" s="12">
        <v>12.56</v>
      </c>
      <c r="D10" s="12"/>
      <c r="E10" s="40">
        <v>0.95</v>
      </c>
      <c r="F10" s="12">
        <f t="shared" si="0"/>
        <v>11.93</v>
      </c>
      <c r="G10" s="12"/>
      <c r="H10" s="40">
        <v>0.97499999999999998</v>
      </c>
      <c r="I10" s="12">
        <f t="shared" si="1"/>
        <v>12.25</v>
      </c>
    </row>
    <row r="11" spans="1:9" x14ac:dyDescent="0.25">
      <c r="A11" s="6" t="s">
        <v>29</v>
      </c>
      <c r="B11" s="11">
        <v>1420001</v>
      </c>
      <c r="C11" s="12">
        <v>9.2200000000000006</v>
      </c>
      <c r="D11" s="12"/>
      <c r="E11" s="40">
        <v>0.95</v>
      </c>
      <c r="F11" s="12">
        <f t="shared" si="0"/>
        <v>8.76</v>
      </c>
      <c r="G11" s="12"/>
      <c r="H11" s="40">
        <v>0.97499999999999998</v>
      </c>
      <c r="I11" s="12">
        <f t="shared" si="1"/>
        <v>8.99</v>
      </c>
    </row>
    <row r="12" spans="1:9" x14ac:dyDescent="0.25">
      <c r="A12" s="6" t="s">
        <v>30</v>
      </c>
      <c r="B12" s="11">
        <v>316885</v>
      </c>
      <c r="C12" s="12">
        <v>8.19</v>
      </c>
      <c r="D12" s="12"/>
      <c r="E12" s="40">
        <v>0.95</v>
      </c>
      <c r="F12" s="12">
        <f t="shared" si="0"/>
        <v>7.78</v>
      </c>
      <c r="G12" s="12"/>
      <c r="H12" s="40">
        <v>0.97499999999999998</v>
      </c>
      <c r="I12" s="12">
        <f t="shared" si="1"/>
        <v>7.99</v>
      </c>
    </row>
    <row r="13" spans="1:9" x14ac:dyDescent="0.25">
      <c r="A13" s="7" t="s">
        <v>31</v>
      </c>
      <c r="B13" s="13">
        <v>389640</v>
      </c>
      <c r="C13" s="14">
        <v>4.93</v>
      </c>
      <c r="D13" s="14"/>
      <c r="E13" s="41">
        <v>0.95</v>
      </c>
      <c r="F13" s="14">
        <f t="shared" si="0"/>
        <v>4.68</v>
      </c>
      <c r="G13" s="14"/>
      <c r="H13" s="41">
        <v>0.97499999999999998</v>
      </c>
      <c r="I13" s="14">
        <f t="shared" si="1"/>
        <v>4.8099999999999996</v>
      </c>
    </row>
    <row r="14" spans="1:9" x14ac:dyDescent="0.25">
      <c r="A14" s="15" t="s">
        <v>32</v>
      </c>
      <c r="B14" s="16">
        <f>+SUM(B7:B13)</f>
        <v>7904305</v>
      </c>
      <c r="C14" s="17">
        <f>+ROUND(SUMPRODUCT(C7:C13,$B$7:$B$13)/$B$14,2)</f>
        <v>19.25</v>
      </c>
      <c r="D14" s="17"/>
      <c r="E14" s="36">
        <v>0.95012987012987005</v>
      </c>
      <c r="F14" s="17">
        <f>+ROUND(SUMPRODUCT(F7:F13,$B$7:$B$13)/$B$14,2)</f>
        <v>18.29</v>
      </c>
      <c r="G14" s="17"/>
      <c r="H14" s="36">
        <v>0.97506493506493508</v>
      </c>
      <c r="I14" s="17">
        <f>+ROUND(SUMPRODUCT(I7:I13,$B$7:$B$13)/$B$14,2)</f>
        <v>18.77</v>
      </c>
    </row>
    <row r="15" spans="1:9" x14ac:dyDescent="0.25">
      <c r="A15" s="19"/>
      <c r="B15" s="19"/>
      <c r="C15" s="20"/>
      <c r="D15" s="20"/>
      <c r="E15" s="20"/>
      <c r="F15" s="42"/>
      <c r="G15" s="20"/>
      <c r="H15" s="20"/>
      <c r="I15" s="42"/>
    </row>
    <row r="16" spans="1:9" x14ac:dyDescent="0.25">
      <c r="A16" s="19"/>
      <c r="B16" s="19"/>
      <c r="C16" s="20"/>
      <c r="D16" s="20"/>
      <c r="E16" s="20"/>
      <c r="F16" s="20"/>
      <c r="G16" s="20"/>
      <c r="H16" s="20"/>
      <c r="I16" s="20"/>
    </row>
    <row r="18" spans="1:9" x14ac:dyDescent="0.25">
      <c r="A18" s="55" t="s">
        <v>41</v>
      </c>
      <c r="B18" s="55"/>
      <c r="C18" s="55"/>
      <c r="D18" s="55"/>
      <c r="E18" s="55"/>
      <c r="F18" s="55"/>
      <c r="G18" s="55"/>
      <c r="H18" s="55"/>
      <c r="I18" s="55"/>
    </row>
    <row r="19" spans="1:9" ht="33" customHeight="1" x14ac:dyDescent="0.25">
      <c r="A19" s="55"/>
      <c r="B19" s="55"/>
      <c r="C19" s="55"/>
      <c r="D19" s="55"/>
      <c r="E19" s="55"/>
      <c r="F19" s="55"/>
      <c r="G19" s="55"/>
      <c r="H19" s="55"/>
      <c r="I19" s="55"/>
    </row>
  </sheetData>
  <sheetProtection sheet="1" objects="1" scenarios="1" selectLockedCells="1"/>
  <mergeCells count="1">
    <mergeCell ref="A18:I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BDE54-56EC-4962-8D95-A2210E08D042}">
  <dimension ref="A1:N50"/>
  <sheetViews>
    <sheetView topLeftCell="A15" zoomScaleNormal="100" workbookViewId="0">
      <selection activeCell="H34" sqref="H34"/>
    </sheetView>
  </sheetViews>
  <sheetFormatPr defaultColWidth="9.109375" defaultRowHeight="13.2" x14ac:dyDescent="0.25"/>
  <cols>
    <col min="1" max="1" width="1.88671875" style="22" customWidth="1"/>
    <col min="2" max="2" width="18.6640625" style="22" customWidth="1"/>
    <col min="3" max="3" width="14.109375" style="22" customWidth="1"/>
    <col min="4" max="4" width="3.6640625" style="22" customWidth="1"/>
    <col min="5" max="5" width="20.109375" style="22" customWidth="1"/>
    <col min="6" max="7" width="18.6640625" style="22" customWidth="1"/>
    <col min="8" max="8" width="29.109375" style="22" customWidth="1"/>
    <col min="9" max="9" width="24.44140625" style="22" customWidth="1"/>
    <col min="10" max="10" width="44" style="22" customWidth="1"/>
    <col min="11" max="11" width="4.33203125" style="22" customWidth="1"/>
    <col min="12" max="12" width="3.88671875" style="22" customWidth="1"/>
    <col min="13" max="13" width="1.33203125" style="22" customWidth="1"/>
    <col min="14" max="14" width="3.6640625" style="22" customWidth="1"/>
    <col min="15" max="16384" width="9.109375" style="22"/>
  </cols>
  <sheetData>
    <row r="1" spans="1:14" ht="21" customHeight="1" x14ac:dyDescent="0.4">
      <c r="B1" s="57" t="s">
        <v>42</v>
      </c>
      <c r="C1" s="57"/>
      <c r="D1" s="57"/>
      <c r="E1" s="57"/>
      <c r="F1" s="57"/>
      <c r="G1" s="57"/>
      <c r="H1" s="57"/>
      <c r="I1" s="57"/>
    </row>
    <row r="2" spans="1:14" ht="20.399999999999999" customHeight="1" x14ac:dyDescent="0.35">
      <c r="B2" s="58" t="s">
        <v>43</v>
      </c>
      <c r="C2" s="58"/>
      <c r="D2" s="58"/>
      <c r="E2" s="58"/>
      <c r="F2" s="58"/>
      <c r="G2" s="58"/>
      <c r="H2" s="58"/>
      <c r="I2" s="58"/>
    </row>
    <row r="3" spans="1:14" ht="13.2" customHeight="1" x14ac:dyDescent="0.25">
      <c r="B3" s="56" t="s">
        <v>44</v>
      </c>
      <c r="C3" s="56"/>
      <c r="D3" s="56"/>
      <c r="E3" s="56"/>
      <c r="F3" s="56"/>
      <c r="G3" s="56"/>
      <c r="H3" s="56"/>
      <c r="I3" s="56"/>
    </row>
    <row r="4" spans="1:14" x14ac:dyDescent="0.25">
      <c r="B4" s="56"/>
      <c r="C4" s="56"/>
      <c r="D4" s="56"/>
      <c r="E4" s="56"/>
      <c r="F4" s="56"/>
      <c r="G4" s="56"/>
      <c r="H4" s="56"/>
      <c r="I4" s="56"/>
    </row>
    <row r="5" spans="1:14" ht="14.4" x14ac:dyDescent="0.3">
      <c r="B5" s="2"/>
      <c r="C5" s="2"/>
      <c r="D5" s="2"/>
      <c r="E5" s="2"/>
      <c r="F5" s="2"/>
      <c r="G5" s="2"/>
      <c r="H5" s="2"/>
      <c r="I5" s="2"/>
    </row>
    <row r="6" spans="1:14" x14ac:dyDescent="0.25">
      <c r="B6" s="3" t="s">
        <v>45</v>
      </c>
      <c r="C6" s="53"/>
      <c r="D6" s="53"/>
      <c r="E6" s="53"/>
      <c r="F6" s="53"/>
      <c r="G6" s="53"/>
      <c r="H6" s="53"/>
      <c r="I6" s="53"/>
    </row>
    <row r="7" spans="1:14" ht="32.4" customHeight="1" x14ac:dyDescent="0.25">
      <c r="B7" s="60" t="s">
        <v>46</v>
      </c>
      <c r="C7" s="60"/>
      <c r="D7" s="60"/>
      <c r="E7" s="60"/>
      <c r="F7" s="60"/>
      <c r="G7" s="60"/>
      <c r="H7" s="60"/>
      <c r="I7" s="60"/>
    </row>
    <row r="8" spans="1:14" x14ac:dyDescent="0.25">
      <c r="B8" s="53"/>
      <c r="C8" s="53"/>
      <c r="D8" s="53"/>
      <c r="E8" s="53"/>
      <c r="F8" s="53"/>
      <c r="G8" s="53"/>
      <c r="H8" s="53"/>
      <c r="I8" s="53"/>
    </row>
    <row r="9" spans="1:14" ht="25.5" customHeight="1" x14ac:dyDescent="0.25">
      <c r="A9" s="47"/>
      <c r="B9" s="68" t="s">
        <v>47</v>
      </c>
      <c r="C9" s="68"/>
      <c r="D9" s="68"/>
      <c r="E9" s="68"/>
      <c r="F9" s="68"/>
      <c r="G9" s="68"/>
      <c r="H9" s="68"/>
      <c r="I9" s="68"/>
    </row>
    <row r="10" spans="1:14" ht="15.75" customHeight="1" x14ac:dyDescent="0.25">
      <c r="A10" s="47"/>
      <c r="B10" s="47"/>
      <c r="C10" s="47"/>
      <c r="D10" s="47"/>
      <c r="E10" s="47"/>
      <c r="F10" s="47"/>
      <c r="G10" s="47"/>
      <c r="H10" s="47"/>
      <c r="I10" s="47"/>
    </row>
    <row r="11" spans="1:14" ht="13.2" customHeight="1" x14ac:dyDescent="0.25">
      <c r="B11" s="66" t="s">
        <v>48</v>
      </c>
      <c r="C11" s="67"/>
      <c r="D11" s="67"/>
      <c r="E11" s="67"/>
      <c r="F11" s="67"/>
      <c r="G11" s="67"/>
      <c r="H11" s="67"/>
      <c r="I11" s="67"/>
    </row>
    <row r="12" spans="1:14" ht="36" customHeight="1" x14ac:dyDescent="0.25">
      <c r="B12" s="67"/>
      <c r="C12" s="67"/>
      <c r="D12" s="67"/>
      <c r="E12" s="67"/>
      <c r="F12" s="67"/>
      <c r="G12" s="67"/>
      <c r="H12" s="67"/>
      <c r="I12" s="67"/>
    </row>
    <row r="13" spans="1:14" ht="10.5" customHeight="1" x14ac:dyDescent="0.25">
      <c r="B13" s="53"/>
      <c r="C13" s="53"/>
      <c r="D13" s="53"/>
      <c r="E13" s="53"/>
      <c r="F13" s="53"/>
      <c r="G13" s="53"/>
      <c r="H13" s="53"/>
      <c r="I13" s="53"/>
    </row>
    <row r="14" spans="1:14" ht="13.2" customHeight="1" x14ac:dyDescent="0.25">
      <c r="B14" s="59" t="s">
        <v>49</v>
      </c>
      <c r="C14" s="59"/>
      <c r="D14" s="59"/>
      <c r="E14" s="59"/>
      <c r="F14" s="59"/>
      <c r="G14" s="59"/>
      <c r="H14" s="59"/>
      <c r="I14" s="59"/>
      <c r="J14" s="46"/>
      <c r="K14" s="46"/>
      <c r="L14" s="46"/>
      <c r="M14" s="46"/>
      <c r="N14" s="46"/>
    </row>
    <row r="15" spans="1:14" ht="23.25" customHeight="1" x14ac:dyDescent="0.25">
      <c r="B15" s="59"/>
      <c r="C15" s="59"/>
      <c r="D15" s="59"/>
      <c r="E15" s="59"/>
      <c r="F15" s="59"/>
      <c r="G15" s="59"/>
      <c r="H15" s="59"/>
      <c r="I15" s="59"/>
      <c r="J15" s="46"/>
      <c r="K15" s="46"/>
      <c r="L15" s="46"/>
      <c r="M15" s="46"/>
      <c r="N15" s="46"/>
    </row>
    <row r="16" spans="1:14" ht="11.25" customHeight="1" x14ac:dyDescent="0.25">
      <c r="B16" s="53"/>
      <c r="C16" s="53"/>
      <c r="D16" s="53"/>
      <c r="E16" s="53"/>
      <c r="F16" s="53"/>
      <c r="G16" s="53"/>
      <c r="H16" s="53"/>
      <c r="I16" s="53"/>
      <c r="J16" s="53"/>
      <c r="K16" s="53"/>
      <c r="L16" s="53"/>
      <c r="M16" s="53"/>
      <c r="N16" s="53"/>
    </row>
    <row r="17" spans="2:14" ht="13.2" customHeight="1" x14ac:dyDescent="0.25">
      <c r="B17" s="59" t="s">
        <v>50</v>
      </c>
      <c r="C17" s="59"/>
      <c r="D17" s="59"/>
      <c r="E17" s="59"/>
      <c r="F17" s="59"/>
      <c r="G17" s="59"/>
      <c r="H17" s="59"/>
      <c r="I17" s="59"/>
      <c r="J17" s="46"/>
      <c r="K17" s="46"/>
      <c r="L17" s="46"/>
      <c r="M17" s="46"/>
      <c r="N17" s="46"/>
    </row>
    <row r="18" spans="2:14" ht="24.75" customHeight="1" x14ac:dyDescent="0.25">
      <c r="B18" s="59"/>
      <c r="C18" s="59"/>
      <c r="D18" s="59"/>
      <c r="E18" s="59"/>
      <c r="F18" s="59"/>
      <c r="G18" s="59"/>
      <c r="H18" s="59"/>
      <c r="I18" s="59"/>
      <c r="J18" s="46"/>
      <c r="K18" s="46"/>
      <c r="L18" s="46"/>
      <c r="M18" s="46"/>
      <c r="N18" s="46"/>
    </row>
    <row r="19" spans="2:14" ht="11.25" customHeight="1" x14ac:dyDescent="0.25">
      <c r="B19" s="52"/>
      <c r="C19" s="52"/>
      <c r="D19" s="52"/>
      <c r="E19" s="52"/>
      <c r="F19" s="52"/>
      <c r="G19" s="52"/>
      <c r="H19" s="52"/>
      <c r="I19" s="52"/>
      <c r="J19" s="46"/>
      <c r="K19" s="46"/>
      <c r="L19" s="46"/>
      <c r="M19" s="46"/>
      <c r="N19" s="46"/>
    </row>
    <row r="20" spans="2:14" ht="26.25" customHeight="1" x14ac:dyDescent="0.25">
      <c r="B20" s="71" t="s">
        <v>51</v>
      </c>
      <c r="C20" s="71"/>
      <c r="D20" s="71"/>
      <c r="E20" s="71"/>
      <c r="F20" s="71"/>
      <c r="G20" s="71"/>
      <c r="H20" s="71"/>
      <c r="I20" s="71"/>
      <c r="J20" s="46"/>
      <c r="K20" s="46"/>
      <c r="L20" s="46"/>
      <c r="M20" s="46"/>
      <c r="N20" s="46"/>
    </row>
    <row r="21" spans="2:14" x14ac:dyDescent="0.25">
      <c r="B21" s="53"/>
      <c r="C21" s="53"/>
      <c r="D21" s="53"/>
      <c r="E21" s="53"/>
      <c r="F21" s="53"/>
      <c r="G21" s="53"/>
      <c r="H21" s="53"/>
      <c r="I21" s="53"/>
      <c r="J21" s="53"/>
      <c r="K21" s="53"/>
      <c r="L21" s="53"/>
      <c r="M21" s="53"/>
      <c r="N21" s="53"/>
    </row>
    <row r="22" spans="2:14" x14ac:dyDescent="0.25">
      <c r="B22" s="59" t="s">
        <v>52</v>
      </c>
      <c r="C22" s="59"/>
      <c r="D22" s="59"/>
      <c r="E22" s="59"/>
      <c r="F22" s="59"/>
      <c r="G22" s="59"/>
      <c r="H22" s="59"/>
      <c r="I22" s="59"/>
      <c r="J22" s="59"/>
      <c r="K22" s="59"/>
      <c r="L22" s="59"/>
      <c r="M22" s="59"/>
      <c r="N22" s="59"/>
    </row>
    <row r="23" spans="2:14" x14ac:dyDescent="0.25">
      <c r="K23" s="44"/>
    </row>
    <row r="24" spans="2:14" x14ac:dyDescent="0.25">
      <c r="B24" s="72"/>
      <c r="C24" s="72"/>
      <c r="D24" s="72"/>
      <c r="E24" s="72"/>
      <c r="F24" s="72"/>
      <c r="G24" s="72"/>
      <c r="H24" s="72"/>
    </row>
    <row r="25" spans="2:14" ht="5.4" customHeight="1" x14ac:dyDescent="0.25">
      <c r="B25" s="72"/>
      <c r="C25" s="72"/>
      <c r="D25" s="72"/>
      <c r="E25" s="72"/>
      <c r="F25" s="72"/>
      <c r="G25" s="72"/>
      <c r="H25" s="72"/>
    </row>
    <row r="26" spans="2:14" ht="39.6" x14ac:dyDescent="0.25">
      <c r="B26" s="73" t="s">
        <v>15</v>
      </c>
      <c r="C26" s="74" t="s">
        <v>53</v>
      </c>
      <c r="D26" s="74"/>
      <c r="E26" s="74" t="s">
        <v>37</v>
      </c>
      <c r="F26" s="74" t="s">
        <v>38</v>
      </c>
      <c r="G26" s="74" t="s">
        <v>54</v>
      </c>
      <c r="H26" s="74" t="s">
        <v>55</v>
      </c>
    </row>
    <row r="27" spans="2:14" x14ac:dyDescent="0.25">
      <c r="B27" s="75" t="s">
        <v>25</v>
      </c>
      <c r="C27" s="76">
        <v>513797</v>
      </c>
      <c r="D27" s="77"/>
      <c r="E27" s="78">
        <v>1.78</v>
      </c>
      <c r="F27" s="78">
        <v>1.82</v>
      </c>
      <c r="G27" s="78">
        <v>1.87</v>
      </c>
      <c r="H27" s="79" t="str">
        <f>+IF(OR(ISBLANK($H$34),ISTEXT($H$34)),"ENTER BID BELOW",IF(OR($H$34&lt;$E$34,$H$34&gt;G$34),"BID OUTSIDE VALID RANGE",IF($H$34=$E$34,E27,IF($H$34=$F$34,F27,IF($H$34=$G$34,G27,MAX(E27,ROUND($H$34/$F$34*F27,2),MIN(G27,ROUND($H$34/$F$34*F27,2))))))))</f>
        <v>ENTER BID BELOW</v>
      </c>
      <c r="I27" s="43"/>
    </row>
    <row r="28" spans="2:14" x14ac:dyDescent="0.25">
      <c r="B28" s="80" t="s">
        <v>26</v>
      </c>
      <c r="C28" s="81">
        <v>1172752</v>
      </c>
      <c r="D28" s="82"/>
      <c r="E28" s="83">
        <v>19.02</v>
      </c>
      <c r="F28" s="83">
        <v>19.52</v>
      </c>
      <c r="G28" s="83">
        <v>20.02</v>
      </c>
      <c r="H28" s="84" t="str">
        <f t="shared" ref="H28:H33" si="0">+IF(OR(ISBLANK($H$34),ISTEXT($H$34)),"ENTER BID BELOW",IF(OR($H$34&lt;$E$34,$H$34&gt;G$34),"BID OUTSIDE VALID RANGE",IF($H$34=$E$34,E28,IF($H$34=$F$34,F28,IF($H$34=$G$34,G28,MAX(E28,ROUND($H$34/$F$34*F28,2),MIN(G28,ROUND($H$34/$F$34*F28,2))))))))</f>
        <v>ENTER BID BELOW</v>
      </c>
      <c r="I28" s="43"/>
    </row>
    <row r="29" spans="2:14" x14ac:dyDescent="0.25">
      <c r="B29" s="80" t="s">
        <v>27</v>
      </c>
      <c r="C29" s="81">
        <v>3683513</v>
      </c>
      <c r="D29" s="82"/>
      <c r="E29" s="83">
        <v>27.08</v>
      </c>
      <c r="F29" s="83">
        <v>27.8</v>
      </c>
      <c r="G29" s="83">
        <v>28.51</v>
      </c>
      <c r="H29" s="84" t="str">
        <f t="shared" si="0"/>
        <v>ENTER BID BELOW</v>
      </c>
      <c r="I29" s="43"/>
    </row>
    <row r="30" spans="2:14" x14ac:dyDescent="0.25">
      <c r="B30" s="80" t="s">
        <v>28</v>
      </c>
      <c r="C30" s="81">
        <v>407717</v>
      </c>
      <c r="D30" s="82"/>
      <c r="E30" s="83">
        <v>11.93</v>
      </c>
      <c r="F30" s="83">
        <v>12.25</v>
      </c>
      <c r="G30" s="83">
        <v>12.56</v>
      </c>
      <c r="H30" s="84" t="str">
        <f t="shared" si="0"/>
        <v>ENTER BID BELOW</v>
      </c>
      <c r="I30" s="43"/>
    </row>
    <row r="31" spans="2:14" x14ac:dyDescent="0.25">
      <c r="B31" s="80" t="s">
        <v>29</v>
      </c>
      <c r="C31" s="81">
        <v>1420001</v>
      </c>
      <c r="D31" s="82"/>
      <c r="E31" s="83">
        <v>8.76</v>
      </c>
      <c r="F31" s="83">
        <v>8.99</v>
      </c>
      <c r="G31" s="83">
        <v>9.2200000000000006</v>
      </c>
      <c r="H31" s="84" t="str">
        <f t="shared" si="0"/>
        <v>ENTER BID BELOW</v>
      </c>
      <c r="I31" s="43"/>
    </row>
    <row r="32" spans="2:14" x14ac:dyDescent="0.25">
      <c r="B32" s="80" t="s">
        <v>30</v>
      </c>
      <c r="C32" s="81">
        <v>316885</v>
      </c>
      <c r="D32" s="82"/>
      <c r="E32" s="83">
        <v>7.78</v>
      </c>
      <c r="F32" s="83">
        <v>7.99</v>
      </c>
      <c r="G32" s="83">
        <v>8.19</v>
      </c>
      <c r="H32" s="84" t="str">
        <f t="shared" si="0"/>
        <v>ENTER BID BELOW</v>
      </c>
      <c r="I32" s="43"/>
    </row>
    <row r="33" spans="2:13" x14ac:dyDescent="0.25">
      <c r="B33" s="85" t="s">
        <v>31</v>
      </c>
      <c r="C33" s="86">
        <v>389640</v>
      </c>
      <c r="D33" s="87"/>
      <c r="E33" s="88">
        <v>4.68</v>
      </c>
      <c r="F33" s="88">
        <v>4.8099999999999996</v>
      </c>
      <c r="G33" s="88">
        <v>4.93</v>
      </c>
      <c r="H33" s="89" t="str">
        <f t="shared" si="0"/>
        <v>ENTER BID BELOW</v>
      </c>
      <c r="I33" s="43"/>
    </row>
    <row r="34" spans="2:13" ht="29.25" customHeight="1" x14ac:dyDescent="0.25">
      <c r="B34" s="15" t="s">
        <v>32</v>
      </c>
      <c r="C34" s="16">
        <v>7904305</v>
      </c>
      <c r="D34" s="16"/>
      <c r="E34" s="17">
        <v>18.29</v>
      </c>
      <c r="F34" s="17">
        <v>18.77</v>
      </c>
      <c r="G34" s="17">
        <v>19.25</v>
      </c>
      <c r="H34" s="51"/>
      <c r="I34" s="43"/>
    </row>
    <row r="35" spans="2:13" ht="13.95" customHeight="1" x14ac:dyDescent="0.25">
      <c r="B35" s="19"/>
      <c r="C35" s="19"/>
      <c r="D35" s="19"/>
      <c r="E35" s="20"/>
      <c r="F35" s="20"/>
      <c r="G35" s="20"/>
      <c r="H35" s="70" t="s">
        <v>56</v>
      </c>
    </row>
    <row r="36" spans="2:13" x14ac:dyDescent="0.25">
      <c r="B36" s="21" t="s">
        <v>57</v>
      </c>
      <c r="H36" s="70"/>
    </row>
    <row r="37" spans="2:13" x14ac:dyDescent="0.25">
      <c r="B37" s="23" t="s">
        <v>58</v>
      </c>
    </row>
    <row r="38" spans="2:13" x14ac:dyDescent="0.25">
      <c r="B38" s="23" t="s">
        <v>59</v>
      </c>
    </row>
    <row r="39" spans="2:13" x14ac:dyDescent="0.25">
      <c r="B39" s="69" t="s">
        <v>60</v>
      </c>
      <c r="C39" s="69"/>
      <c r="D39" s="69"/>
      <c r="E39" s="69"/>
      <c r="F39" s="69"/>
      <c r="G39" s="69"/>
      <c r="H39" s="69"/>
      <c r="I39" s="69"/>
    </row>
    <row r="41" spans="2:13" ht="13.2" customHeight="1" x14ac:dyDescent="0.25">
      <c r="B41" s="65"/>
      <c r="C41" s="65"/>
      <c r="D41" s="65"/>
      <c r="E41" s="65"/>
      <c r="F41" s="65"/>
      <c r="G41" s="65"/>
      <c r="H41" s="65"/>
      <c r="I41" s="65"/>
      <c r="J41" s="45"/>
      <c r="K41" s="45"/>
      <c r="L41" s="45"/>
      <c r="M41" s="45"/>
    </row>
    <row r="42" spans="2:13" x14ac:dyDescent="0.25">
      <c r="B42" s="65"/>
      <c r="C42" s="65"/>
      <c r="D42" s="65"/>
      <c r="E42" s="65"/>
      <c r="F42" s="65"/>
      <c r="G42" s="65"/>
      <c r="H42" s="65"/>
      <c r="I42" s="65"/>
      <c r="J42" s="45"/>
      <c r="K42" s="45"/>
      <c r="L42" s="45"/>
      <c r="M42" s="45"/>
    </row>
    <row r="43" spans="2:13" ht="4.95" customHeight="1" x14ac:dyDescent="0.25">
      <c r="B43" s="65"/>
      <c r="C43" s="65"/>
      <c r="D43" s="65"/>
      <c r="E43" s="65"/>
      <c r="F43" s="65"/>
      <c r="G43" s="65"/>
      <c r="H43" s="65"/>
      <c r="I43" s="65"/>
      <c r="J43" s="45"/>
      <c r="K43" s="45"/>
      <c r="L43" s="45"/>
      <c r="M43" s="45"/>
    </row>
    <row r="44" spans="2:13" ht="14.4" hidden="1" customHeight="1" x14ac:dyDescent="0.3">
      <c r="B44" s="65"/>
      <c r="C44" s="65"/>
      <c r="D44" s="65"/>
      <c r="E44" s="65"/>
      <c r="F44" s="65"/>
      <c r="G44" s="65"/>
      <c r="H44" s="65"/>
      <c r="I44" s="65"/>
      <c r="J44" s="48"/>
      <c r="K44" s="48"/>
      <c r="L44" s="48"/>
      <c r="M44" s="48"/>
    </row>
    <row r="45" spans="2:13" ht="13.8" x14ac:dyDescent="0.3">
      <c r="B45" s="61"/>
      <c r="C45" s="61"/>
      <c r="D45" s="62"/>
      <c r="E45" s="62"/>
      <c r="F45" s="62"/>
      <c r="G45" s="62"/>
      <c r="H45" s="62"/>
      <c r="I45" s="62"/>
      <c r="J45" s="62"/>
      <c r="K45" s="62"/>
      <c r="L45" s="62"/>
      <c r="M45" s="62"/>
    </row>
    <row r="46" spans="2:13" ht="13.8" x14ac:dyDescent="0.3">
      <c r="B46" s="48"/>
      <c r="C46" s="48"/>
      <c r="D46" s="48"/>
      <c r="E46" s="48"/>
      <c r="F46" s="48"/>
      <c r="G46" s="48"/>
      <c r="H46" s="48"/>
      <c r="K46" s="48"/>
      <c r="L46" s="48"/>
      <c r="M46" s="48"/>
    </row>
    <row r="47" spans="2:13" ht="13.8" x14ac:dyDescent="0.3">
      <c r="B47" s="61"/>
      <c r="C47" s="61"/>
      <c r="D47" s="62"/>
      <c r="E47" s="62"/>
      <c r="F47" s="62"/>
      <c r="G47" s="48"/>
      <c r="H47" s="54"/>
      <c r="J47" s="63"/>
      <c r="K47" s="63"/>
      <c r="L47" s="63"/>
      <c r="M47" s="63"/>
    </row>
    <row r="48" spans="2:13" ht="13.8" x14ac:dyDescent="0.3">
      <c r="B48" s="48"/>
      <c r="C48" s="48"/>
      <c r="D48" s="48"/>
      <c r="E48" s="48"/>
      <c r="F48" s="48"/>
      <c r="G48" s="48"/>
      <c r="H48" s="48"/>
      <c r="I48" s="48"/>
      <c r="J48" s="48"/>
      <c r="K48" s="48"/>
      <c r="L48" s="48"/>
      <c r="M48" s="48"/>
    </row>
    <row r="49" spans="2:13" ht="13.8" x14ac:dyDescent="0.3">
      <c r="B49" s="61"/>
      <c r="C49" s="61"/>
      <c r="D49" s="64"/>
      <c r="E49" s="64"/>
      <c r="F49" s="64"/>
      <c r="G49" s="64"/>
      <c r="H49" s="48"/>
      <c r="J49" s="63"/>
      <c r="K49" s="63"/>
      <c r="L49" s="63"/>
      <c r="M49" s="63"/>
    </row>
    <row r="50" spans="2:13" ht="14.4" x14ac:dyDescent="0.3">
      <c r="B50"/>
      <c r="C50"/>
      <c r="D50"/>
      <c r="E50"/>
      <c r="F50"/>
      <c r="G50"/>
      <c r="H50"/>
      <c r="I50"/>
      <c r="J50"/>
      <c r="K50"/>
      <c r="L50"/>
      <c r="M50"/>
    </row>
  </sheetData>
  <sheetProtection sheet="1" objects="1" scenarios="1" selectLockedCells="1"/>
  <mergeCells count="21">
    <mergeCell ref="B41:I44"/>
    <mergeCell ref="B14:I15"/>
    <mergeCell ref="B11:I12"/>
    <mergeCell ref="B9:I9"/>
    <mergeCell ref="B39:I39"/>
    <mergeCell ref="B17:I18"/>
    <mergeCell ref="H35:H36"/>
    <mergeCell ref="B20:I20"/>
    <mergeCell ref="B45:C45"/>
    <mergeCell ref="D45:M45"/>
    <mergeCell ref="B47:C47"/>
    <mergeCell ref="J47:M47"/>
    <mergeCell ref="B49:C49"/>
    <mergeCell ref="J49:M49"/>
    <mergeCell ref="D47:F47"/>
    <mergeCell ref="D49:G49"/>
    <mergeCell ref="B3:I4"/>
    <mergeCell ref="B1:I1"/>
    <mergeCell ref="B2:I2"/>
    <mergeCell ref="B22:N22"/>
    <mergeCell ref="B7:I7"/>
  </mergeCells>
  <dataValidations count="1">
    <dataValidation type="decimal" allowBlank="1" showInputMessage="1" showErrorMessage="1" errorTitle="Bid Outside of Allowable Range" error="The Per Member Per Month Composite Rate Range for Dental Managed Care Services is between the total low end ($18.29) and total high end ($19.25)." promptTitle="PMPM Composite Rate Range" prompt="The Per Member Per Month Composite Rate Range for Dental Managed Care Services is between the total low end ($18.29) and total high end ($19.25).  " sqref="H34" xr:uid="{8DB55A6A-34BA-45CA-A64F-B880B87D9667}">
      <formula1>18.29</formula1>
      <formula2>19.25</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ED7610D83539A4AACB95F2A636E376C" ma:contentTypeVersion="5" ma:contentTypeDescription="Create a new document." ma:contentTypeScope="" ma:versionID="53c119dff36d5696d397868aba555a19">
  <xsd:schema xmlns:xsd="http://www.w3.org/2001/XMLSchema" xmlns:xs="http://www.w3.org/2001/XMLSchema" xmlns:p="http://schemas.microsoft.com/office/2006/metadata/properties" xmlns:ns2="ec93c5ad-c239-4f98-ba9c-8792b34d284d" xmlns:ns3="34354bcd-9f19-49ff-be41-0a8edec883ce" targetNamespace="http://schemas.microsoft.com/office/2006/metadata/properties" ma:root="true" ma:fieldsID="7ea0486db1df1160825e62af77772545" ns2:_="" ns3:_="">
    <xsd:import namespace="ec93c5ad-c239-4f98-ba9c-8792b34d284d"/>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3c5ad-c239-4f98-ba9c-8792b34d2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CCC9D8-CB81-4025-8F4B-BB177BD28D6B}">
  <ds:schemaRefs>
    <ds:schemaRef ds:uri="http://schemas.microsoft.com/sharepoint/v3/contenttype/forms"/>
  </ds:schemaRefs>
</ds:datastoreItem>
</file>

<file path=customXml/itemProps2.xml><?xml version="1.0" encoding="utf-8"?>
<ds:datastoreItem xmlns:ds="http://schemas.openxmlformats.org/officeDocument/2006/customXml" ds:itemID="{EB3CBF1E-51A7-4B2C-9BBB-5DB03BF03F12}">
  <ds:schemaRef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34354bcd-9f19-49ff-be41-0a8edec883ce"/>
    <ds:schemaRef ds:uri="http://purl.org/dc/elements/1.1/"/>
    <ds:schemaRef ds:uri="ec93c5ad-c239-4f98-ba9c-8792b34d284d"/>
    <ds:schemaRef ds:uri="http://purl.org/dc/dcmitype/"/>
    <ds:schemaRef ds:uri="http://purl.org/dc/terms/"/>
  </ds:schemaRefs>
</ds:datastoreItem>
</file>

<file path=customXml/itemProps3.xml><?xml version="1.0" encoding="utf-8"?>
<ds:datastoreItem xmlns:ds="http://schemas.openxmlformats.org/officeDocument/2006/customXml" ds:itemID="{4FE0A4D9-1991-48EB-A701-5543B717F7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93c5ad-c239-4f98-ba9c-8792b34d284d"/>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Read Only</vt:lpstr>
      <vt:lpstr>2. Exhibit 1</vt:lpstr>
      <vt:lpstr>3. Exhibit 2</vt:lpstr>
      <vt:lpstr>4. Cost Proposal Calculation</vt:lpstr>
    </vt:vector>
  </TitlesOfParts>
  <Manager/>
  <Company>DFA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Judy Shirley</dc:creator>
  <cp:keywords/>
  <dc:description/>
  <cp:lastModifiedBy>Karrie Goodnight</cp:lastModifiedBy>
  <cp:revision/>
  <dcterms:created xsi:type="dcterms:W3CDTF">2016-04-27T13:46:11Z</dcterms:created>
  <dcterms:modified xsi:type="dcterms:W3CDTF">2023-09-20T20:56:05Z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0x0101002ED7610D83539A4AACB95F2A636E376C</vt:lpwstr>
  </property>
</Properties>
</file>